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 activeTab="1"/>
  </bookViews>
  <sheets>
    <sheet name="Таблица 1" sheetId="1" r:id="rId1"/>
    <sheet name="Таблица 2" sheetId="2" r:id="rId2"/>
  </sheets>
  <externalReferences>
    <externalReference r:id="rId3"/>
  </externalReferences>
  <definedNames>
    <definedName name="_xlnm.Print_Titles" localSheetId="0">'Таблица 1'!$7:$9</definedName>
    <definedName name="_xlnm.Print_Titles" localSheetId="1">'Таблица 2'!$5:$8</definedName>
    <definedName name="_xlnm.Print_Area" localSheetId="0">'Таблица 1'!$A$1:$L$28</definedName>
    <definedName name="_xlnm.Print_Area" localSheetId="1">'Таблица 2'!$A$1:$Q$51</definedName>
  </definedNames>
  <calcPr calcId="144525"/>
</workbook>
</file>

<file path=xl/calcChain.xml><?xml version="1.0" encoding="utf-8"?>
<calcChain xmlns="http://schemas.openxmlformats.org/spreadsheetml/2006/main">
  <c r="L26" i="1" l="1"/>
  <c r="J26" i="1"/>
  <c r="I26" i="1"/>
  <c r="H26" i="1"/>
  <c r="G26" i="1"/>
  <c r="K11" i="1"/>
  <c r="J11" i="1"/>
  <c r="I11" i="1"/>
  <c r="H11" i="1"/>
  <c r="G11" i="1"/>
  <c r="H34" i="2" l="1"/>
  <c r="G12" i="2"/>
  <c r="H32" i="2" l="1"/>
  <c r="I36" i="2"/>
  <c r="J36" i="2"/>
  <c r="K36" i="2"/>
  <c r="L36" i="2"/>
  <c r="M36" i="2"/>
  <c r="N36" i="2"/>
  <c r="I35" i="2"/>
  <c r="J35" i="2"/>
  <c r="K35" i="2"/>
  <c r="L35" i="2"/>
  <c r="M35" i="2"/>
  <c r="N35" i="2"/>
  <c r="I34" i="2"/>
  <c r="J34" i="2"/>
  <c r="G34" i="2" s="1"/>
  <c r="K34" i="2"/>
  <c r="L34" i="2"/>
  <c r="M34" i="2"/>
  <c r="N34" i="2"/>
  <c r="I33" i="2"/>
  <c r="J33" i="2"/>
  <c r="K33" i="2"/>
  <c r="L33" i="2"/>
  <c r="M33" i="2"/>
  <c r="N33" i="2"/>
  <c r="I32" i="2"/>
  <c r="J32" i="2"/>
  <c r="K32" i="2"/>
  <c r="L32" i="2"/>
  <c r="M32" i="2"/>
  <c r="M31" i="2" s="1"/>
  <c r="N32" i="2"/>
  <c r="N31" i="2" s="1"/>
  <c r="H36" i="2"/>
  <c r="H35" i="2"/>
  <c r="H33" i="2"/>
  <c r="G28" i="2"/>
  <c r="G27" i="2"/>
  <c r="G26" i="2"/>
  <c r="F28" i="2"/>
  <c r="F27" i="2"/>
  <c r="E27" i="2" s="1"/>
  <c r="F26" i="2"/>
  <c r="G11" i="2"/>
  <c r="G13" i="2"/>
  <c r="G14" i="2"/>
  <c r="G15" i="2"/>
  <c r="G16" i="2"/>
  <c r="G17" i="2"/>
  <c r="G18" i="2"/>
  <c r="G19" i="2"/>
  <c r="G20" i="2"/>
  <c r="G21" i="2"/>
  <c r="G22" i="2"/>
  <c r="G23" i="2"/>
  <c r="G24" i="2"/>
  <c r="F11" i="2"/>
  <c r="F12" i="2"/>
  <c r="E12" i="2" s="1"/>
  <c r="F13" i="2"/>
  <c r="F14" i="2"/>
  <c r="F15" i="2"/>
  <c r="E15" i="2" s="1"/>
  <c r="F16" i="2"/>
  <c r="F17" i="2"/>
  <c r="F18" i="2"/>
  <c r="F19" i="2"/>
  <c r="E19" i="2" s="1"/>
  <c r="F20" i="2"/>
  <c r="F21" i="2"/>
  <c r="F22" i="2"/>
  <c r="F23" i="2"/>
  <c r="E23" i="2" s="1"/>
  <c r="F24" i="2"/>
  <c r="F10" i="2"/>
  <c r="G10" i="2"/>
  <c r="G33" i="2" l="1"/>
  <c r="E18" i="2"/>
  <c r="E14" i="2"/>
  <c r="E11" i="2"/>
  <c r="E22" i="2"/>
  <c r="J31" i="2"/>
  <c r="E24" i="2"/>
  <c r="E20" i="2"/>
  <c r="E16" i="2"/>
  <c r="K31" i="2"/>
  <c r="E28" i="2"/>
  <c r="I31" i="2"/>
  <c r="F33" i="2"/>
  <c r="E33" i="2" s="1"/>
  <c r="E10" i="2"/>
  <c r="E21" i="2"/>
  <c r="E17" i="2"/>
  <c r="E13" i="2"/>
  <c r="L31" i="2"/>
  <c r="F31" i="2" s="1"/>
  <c r="H31" i="2"/>
  <c r="E26" i="2"/>
  <c r="G36" i="2"/>
  <c r="F36" i="2" s="1"/>
  <c r="E36" i="2" s="1"/>
  <c r="G31" i="2" l="1"/>
  <c r="E31" i="2" s="1"/>
  <c r="F34" i="2"/>
  <c r="E34" i="2" s="1"/>
  <c r="G35" i="2" l="1"/>
  <c r="E35" i="2" s="1"/>
  <c r="G32" i="2"/>
  <c r="F32" i="2"/>
  <c r="E32" i="2" s="1"/>
</calcChain>
</file>

<file path=xl/sharedStrings.xml><?xml version="1.0" encoding="utf-8"?>
<sst xmlns="http://schemas.openxmlformats.org/spreadsheetml/2006/main" count="125" uniqueCount="83">
  <si>
    <t>№ п/п</t>
  </si>
  <si>
    <t>Наименование показателей результатов</t>
  </si>
  <si>
    <t>Значение показателя по годам</t>
  </si>
  <si>
    <t>ед. измерения</t>
  </si>
  <si>
    <t xml:space="preserve">Показатели  непосредственных   результатов                 </t>
  </si>
  <si>
    <t>%</t>
  </si>
  <si>
    <t>Источники финансирования</t>
  </si>
  <si>
    <t>всего</t>
  </si>
  <si>
    <t>в том числе</t>
  </si>
  <si>
    <t>2014 г.</t>
  </si>
  <si>
    <t>2015 г.</t>
  </si>
  <si>
    <t>2016 г.</t>
  </si>
  <si>
    <t>2014-2016 гг.</t>
  </si>
  <si>
    <t>2017 г.</t>
  </si>
  <si>
    <t>2018 г.</t>
  </si>
  <si>
    <t>2019 г.</t>
  </si>
  <si>
    <t>2020 г.</t>
  </si>
  <si>
    <t>2017-2020 гг.</t>
  </si>
  <si>
    <t>№     п/п</t>
  </si>
  <si>
    <t>федеральный бюджет</t>
  </si>
  <si>
    <t>бюджет автономного округа</t>
  </si>
  <si>
    <t>местный бюджет</t>
  </si>
  <si>
    <t>программма "Сотрудничество"</t>
  </si>
  <si>
    <t>внебюджетный источники</t>
  </si>
  <si>
    <t>ЦЕЛЕВЫЕ ПОКАЗАТЕЛИ МУНИЦИПАЛЬНОЙ  ПРОГРАММЫ «УПРАВЛЕНИЕ И РАСПОРЯЖЕНИЕ ИМУЩЕСТВОМ, НАХОДЯЩИМСЯ В СОБСТВЕНННОСТИ  ГОРОДА ПОКАЧИ И ЗЕМЕЛЬНЫМИ УЧАСТКАМИ, ГОСУДАРСТВЕННАЯ СОБСТВЕННОСТЬ НА КОТОРЫЕ НЕ РАЗГРАНИЧЕНА НА 2014 - 2020 ГОДЫ»"</t>
  </si>
  <si>
    <t>4.</t>
  </si>
  <si>
    <t>5.</t>
  </si>
  <si>
    <t>6.</t>
  </si>
  <si>
    <t>14</t>
  </si>
  <si>
    <t>Комитет по управлению муниципальным имуществом администрации города Покачи</t>
  </si>
  <si>
    <t>Итого по муниципальной программе «Управление и распоряжение имуществом, находящимся в собственности города Покачи  и земельными участками, государственная собственность на которые не разграничена  на 2014-2020 годы»"</t>
  </si>
  <si>
    <t>Исполнитель</t>
  </si>
  <si>
    <t>Финансовое обеспечение (рублей)</t>
  </si>
  <si>
    <t>3.</t>
  </si>
  <si>
    <t>Базовый показатель на начало реализации муниципальной программы</t>
  </si>
  <si>
    <t>Целевое значение показателя на момент окончания действия муниципальной программы</t>
  </si>
  <si>
    <t xml:space="preserve">Основные мероприятия муниципальной программы                                                                            </t>
  </si>
  <si>
    <t>1.1.</t>
  </si>
  <si>
    <t>1.2.</t>
  </si>
  <si>
    <r>
      <t xml:space="preserve">Поступившие в бюджет администрируемые Комитетом доходы от управления и распоряжения имуществом, за исключением средств от приватизации муниципального имущества </t>
    </r>
    <r>
      <rPr>
        <b/>
        <i/>
        <sz val="10"/>
        <rFont val="Times New Roman"/>
        <family val="1"/>
        <charset val="204"/>
      </rPr>
      <t>(Ад)</t>
    </r>
  </si>
  <si>
    <r>
      <t xml:space="preserve">Плановый показатель по администрируемым доходам Комитета от управления и распоряжения имуществом, за исключением средств от приватизации муниципального имущества </t>
    </r>
    <r>
      <rPr>
        <b/>
        <i/>
        <sz val="10"/>
        <rFont val="Times New Roman"/>
        <family val="1"/>
        <charset val="204"/>
      </rPr>
      <t>(Пд)</t>
    </r>
  </si>
  <si>
    <r>
      <t xml:space="preserve">Исполнение плана по поступлению в бюджет города Покачи администрируемых Комитетом доходов от аренды земельных участков 
</t>
    </r>
    <r>
      <rPr>
        <b/>
        <sz val="10"/>
        <rFont val="Times New Roman"/>
        <family val="1"/>
        <charset val="204"/>
      </rPr>
      <t>(Ипда=(Ада/Пда)*100)</t>
    </r>
    <r>
      <rPr>
        <sz val="10"/>
        <rFont val="Times New Roman"/>
        <family val="1"/>
        <charset val="204"/>
      </rPr>
      <t xml:space="preserve">
</t>
    </r>
  </si>
  <si>
    <r>
      <t xml:space="preserve">Плановый показатель по администрируемым доходам Комитета от аренды земельных участков </t>
    </r>
    <r>
      <rPr>
        <b/>
        <i/>
        <sz val="10"/>
        <rFont val="Times New Roman"/>
        <family val="1"/>
        <charset val="204"/>
      </rPr>
      <t>(Пда)</t>
    </r>
  </si>
  <si>
    <r>
      <t xml:space="preserve">Поступившие в бюджет администрируемые Комитетом доходы от аренды земельных участков </t>
    </r>
    <r>
      <rPr>
        <b/>
        <i/>
        <sz val="10"/>
        <rFont val="Times New Roman"/>
        <family val="1"/>
        <charset val="204"/>
      </rPr>
      <t>(Ада)</t>
    </r>
  </si>
  <si>
    <r>
      <t xml:space="preserve">Исполнение плана по поступлению в бюджет города Покачи администрируемых Комитетом доходов от продажи земельных участков 
</t>
    </r>
    <r>
      <rPr>
        <b/>
        <sz val="10"/>
        <rFont val="Times New Roman"/>
        <family val="1"/>
        <charset val="204"/>
      </rPr>
      <t>(Ипда=(Адпз/Пдпз)*100)</t>
    </r>
  </si>
  <si>
    <r>
      <t xml:space="preserve">Поступившие в бюджет администрируемые Комитетом доходы от продажы земельных участков </t>
    </r>
    <r>
      <rPr>
        <b/>
        <i/>
        <sz val="10"/>
        <rFont val="Times New Roman"/>
        <family val="1"/>
        <charset val="204"/>
      </rPr>
      <t>(Адпз)</t>
    </r>
  </si>
  <si>
    <r>
      <t xml:space="preserve">Плановый показатель по администрируемым доходам Комитета от продажы земельных участков </t>
    </r>
    <r>
      <rPr>
        <b/>
        <i/>
        <sz val="10"/>
        <rFont val="Times New Roman"/>
        <family val="1"/>
        <charset val="204"/>
      </rPr>
      <t>(Пдпз)</t>
    </r>
  </si>
  <si>
    <r>
      <t xml:space="preserve">Исполнение плана по поступлению в бюджет города Покачи средств  от приватизации  муниципального имущества
</t>
    </r>
    <r>
      <rPr>
        <b/>
        <sz val="10"/>
        <rFont val="Times New Roman"/>
        <family val="1"/>
        <charset val="204"/>
      </rPr>
      <t>(Ипда=(Адпи/Пдпи)*100)</t>
    </r>
  </si>
  <si>
    <r>
      <t xml:space="preserve">Поступившие в бюджет средства от приватизации муниципального имущества  администрируемые Комитетом, в том числе средства от   от продажы акций и иных форм участия в капитале, находящихся в муниципальной собственности города Покачи </t>
    </r>
    <r>
      <rPr>
        <b/>
        <i/>
        <sz val="10"/>
        <rFont val="Times New Roman"/>
        <family val="1"/>
        <charset val="204"/>
      </rPr>
      <t>(Адпи)</t>
    </r>
  </si>
  <si>
    <r>
      <t xml:space="preserve">Плановый показатель по доходам от приватизации муниципального имущества, в том числе от продажи акций </t>
    </r>
    <r>
      <rPr>
        <b/>
        <i/>
        <sz val="10"/>
        <rFont val="Times New Roman"/>
        <family val="1"/>
        <charset val="204"/>
      </rPr>
      <t>(Пдпи)</t>
    </r>
  </si>
  <si>
    <t>2.1.</t>
  </si>
  <si>
    <t>2.2.</t>
  </si>
  <si>
    <t>3.1.</t>
  </si>
  <si>
    <t>3.2.</t>
  </si>
  <si>
    <t>4.1.</t>
  </si>
  <si>
    <t>4.2.</t>
  </si>
  <si>
    <t>5.1.</t>
  </si>
  <si>
    <t>5.2.</t>
  </si>
  <si>
    <t>6.1.</t>
  </si>
  <si>
    <t>6.2.</t>
  </si>
  <si>
    <t>объект</t>
  </si>
  <si>
    <t>102</t>
  </si>
  <si>
    <t>728</t>
  </si>
  <si>
    <t>тыс.руб</t>
  </si>
  <si>
    <t xml:space="preserve">Приложение 2 </t>
  </si>
  <si>
    <t>Приложение  1</t>
  </si>
  <si>
    <t>1.3.</t>
  </si>
  <si>
    <t>всего по программе</t>
  </si>
  <si>
    <t>к муниципальной  программе</t>
  </si>
  <si>
    <t xml:space="preserve">Подпрограмма: 1 "«Повышение эффективности управления и распоряжения имуществом, находящимся в собственности города Покачи и земельными участками, государственная собственность на которые не разграничена»    </t>
  </si>
  <si>
    <t xml:space="preserve">Основное мероприятие 
(связь мероприятий с целевыми показателями программы)
</t>
  </si>
  <si>
    <t xml:space="preserve">Подпрограмма 2:  «Обеспечение деятельности комитета по управлению муниципальным имуществом администрации города Покачи»                                                                                                                                                                                           </t>
  </si>
  <si>
    <t>Управление объектами муниципального имущества и земельныи участками, государственная собственность на которые не разграничена.              (п.п.1.1.,1.2.,2.1.,2.2.,3.1.,3.2.,4.1.,4.2.,5.1.,5.2.,6.1.,6.2. приложения 1 к программе)</t>
  </si>
  <si>
    <t>Содержание муниципального имущества ((п.п.1.1.,1.2.,2.1.,2.2.,3.1.,3.2,4.1.,4.2.,5.1.,5.2.,6.1.,6.2. приложения 1 к программе)</t>
  </si>
  <si>
    <t>Обеспечение деятельности комитета по управлению муниципальным имуществом администрации города Покачи (п.п.1.1.,1.2.,2.1.,2.2.,3.1.,3.2.,4.1.,4.2.,5.1.,5.2.,6.1.,6.2. приложения 1 к программе)</t>
  </si>
  <si>
    <t>Вазмещение части расходов за найм жилых помещений                  (п.п.1.1.,1.2.приложения 1 к программе)</t>
  </si>
  <si>
    <r>
      <t xml:space="preserve">Снижение удельного веса незакрепленного недвижимого имущества  в общем количестве  недвижимого имущества города Покачи
</t>
    </r>
    <r>
      <rPr>
        <b/>
        <sz val="10"/>
        <rFont val="Times New Roman"/>
        <family val="1"/>
        <charset val="204"/>
      </rPr>
      <t>(Уни=(Фни/Ни)*100)</t>
    </r>
  </si>
  <si>
    <r>
      <t>Фактическое количество незакрепленного недвижимого имущества (за исключением земельных участков) (</t>
    </r>
    <r>
      <rPr>
        <b/>
        <i/>
        <sz val="10"/>
        <rFont val="Times New Roman"/>
        <family val="1"/>
        <charset val="204"/>
      </rPr>
      <t>Фни)</t>
    </r>
  </si>
  <si>
    <r>
      <t xml:space="preserve">Общее количество недвижимого имущества (за исключением земельных участков) </t>
    </r>
    <r>
      <rPr>
        <b/>
        <i/>
        <sz val="10"/>
        <rFont val="Times New Roman"/>
        <family val="1"/>
        <charset val="204"/>
      </rPr>
      <t>(Ни)</t>
    </r>
  </si>
  <si>
    <r>
      <t xml:space="preserve">Исполнение плана по поступлению в бюджет города Покачи администрируемых Комитетом доходов от управления  и распоряжения имуществом, за исключением доходов  от приватизации
</t>
    </r>
    <r>
      <rPr>
        <b/>
        <sz val="10"/>
        <rFont val="Times New Roman"/>
        <family val="1"/>
        <charset val="204"/>
      </rPr>
      <t>(Ипд=(Ад/Пд)*100)</t>
    </r>
  </si>
  <si>
    <r>
      <t xml:space="preserve">Увеличение доли бесхозяйных объектов недвижимого имущества, на которые зарегистрировано право собственности  города Покачи в общем объеме бесхозяйных объектов, подлежащих государственной регистрации
</t>
    </r>
    <r>
      <rPr>
        <b/>
        <sz val="10"/>
        <rFont val="Times New Roman"/>
        <family val="1"/>
        <charset val="204"/>
      </rPr>
      <t>(Дон=(Фкн/Кон)*100)</t>
    </r>
  </si>
  <si>
    <r>
      <t>Фактическое количество бесхозяйных объектов недвижимого имуществамуниципального образования, на которые зарегистрировано право собственности за отчетный период(</t>
    </r>
    <r>
      <rPr>
        <b/>
        <i/>
        <sz val="10"/>
        <rFont val="Times New Roman"/>
        <family val="1"/>
        <charset val="204"/>
      </rPr>
      <t>Фкн)</t>
    </r>
  </si>
  <si>
    <r>
      <t xml:space="preserve">Количество бесхозяйных объектов недвижимого имущества, подлежащих регистрации </t>
    </r>
    <r>
      <rPr>
        <b/>
        <i/>
        <sz val="10"/>
        <rFont val="Times New Roman"/>
        <family val="1"/>
        <charset val="204"/>
      </rPr>
      <t>(Кон)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</si>
</sst>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wrapText="1"/>
    </xf>
    <xf numFmtId="0" fontId="6" fillId="3" borderId="1" xfId="0" applyFont="1" applyFill="1" applyBorder="1" applyAlignment="1">
      <alignment horizontal="center"/>
    </xf>
    <xf numFmtId="0" fontId="2" fillId="3" borderId="1" xfId="0" applyNumberFormat="1" applyFont="1" applyFill="1" applyBorder="1" applyAlignment="1">
      <alignment horizontal="center" vertical="center"/>
    </xf>
    <xf numFmtId="0" fontId="2" fillId="3" borderId="2" xfId="0" applyNumberFormat="1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wrapText="1"/>
    </xf>
    <xf numFmtId="4" fontId="1" fillId="3" borderId="1" xfId="0" applyNumberFormat="1" applyFont="1" applyFill="1" applyBorder="1" applyAlignment="1">
      <alignment wrapText="1"/>
    </xf>
    <xf numFmtId="0" fontId="1" fillId="3" borderId="1" xfId="0" applyFont="1" applyFill="1" applyBorder="1"/>
    <xf numFmtId="4" fontId="1" fillId="0" borderId="0" xfId="0" applyNumberFormat="1" applyFont="1"/>
    <xf numFmtId="0" fontId="1" fillId="3" borderId="1" xfId="0" applyFont="1" applyFill="1" applyBorder="1" applyAlignment="1">
      <alignment wrapText="1"/>
    </xf>
    <xf numFmtId="0" fontId="7" fillId="3" borderId="1" xfId="0" applyFont="1" applyFill="1" applyBorder="1" applyAlignment="1">
      <alignment wrapText="1"/>
    </xf>
    <xf numFmtId="4" fontId="9" fillId="3" borderId="1" xfId="0" applyNumberFormat="1" applyFont="1" applyFill="1" applyBorder="1" applyAlignment="1">
      <alignment wrapText="1"/>
    </xf>
    <xf numFmtId="2" fontId="1" fillId="0" borderId="0" xfId="0" applyNumberFormat="1" applyFont="1"/>
    <xf numFmtId="4" fontId="8" fillId="3" borderId="1" xfId="0" applyNumberFormat="1" applyFont="1" applyFill="1" applyBorder="1"/>
    <xf numFmtId="4" fontId="9" fillId="3" borderId="1" xfId="0" applyNumberFormat="1" applyFont="1" applyFill="1" applyBorder="1"/>
    <xf numFmtId="4" fontId="9" fillId="0" borderId="1" xfId="0" applyNumberFormat="1" applyFont="1" applyBorder="1"/>
    <xf numFmtId="4" fontId="8" fillId="0" borderId="1" xfId="0" applyNumberFormat="1" applyFont="1" applyBorder="1"/>
    <xf numFmtId="3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wrapText="1"/>
    </xf>
    <xf numFmtId="0" fontId="7" fillId="3" borderId="7" xfId="0" applyFont="1" applyFill="1" applyBorder="1" applyAlignment="1">
      <alignment wrapText="1"/>
    </xf>
    <xf numFmtId="0" fontId="7" fillId="3" borderId="2" xfId="0" applyFont="1" applyFill="1" applyBorder="1" applyAlignment="1">
      <alignment wrapText="1"/>
    </xf>
    <xf numFmtId="0" fontId="7" fillId="0" borderId="0" xfId="0" applyFont="1" applyAlignment="1">
      <alignment horizontal="center"/>
    </xf>
    <xf numFmtId="0" fontId="1" fillId="3" borderId="1" xfId="0" applyFont="1" applyFill="1" applyBorder="1" applyAlignment="1">
      <alignment horizontal="center" vertical="center" wrapText="1" shrinkToFi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wrapText="1"/>
    </xf>
    <xf numFmtId="0" fontId="0" fillId="0" borderId="4" xfId="0" applyFont="1" applyBorder="1" applyAlignment="1">
      <alignment horizontal="center" wrapText="1"/>
    </xf>
    <xf numFmtId="0" fontId="0" fillId="0" borderId="5" xfId="0" applyFont="1" applyBorder="1" applyAlignment="1">
      <alignment horizontal="center"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1" fillId="3" borderId="3" xfId="0" applyFont="1" applyFill="1" applyBorder="1" applyAlignment="1">
      <alignment wrapText="1"/>
    </xf>
    <xf numFmtId="0" fontId="0" fillId="0" borderId="4" xfId="0" applyFont="1" applyBorder="1" applyAlignment="1">
      <alignment wrapText="1"/>
    </xf>
    <xf numFmtId="0" fontId="0" fillId="0" borderId="5" xfId="0" applyFont="1" applyBorder="1" applyAlignment="1">
      <alignment wrapText="1"/>
    </xf>
    <xf numFmtId="0" fontId="0" fillId="0" borderId="3" xfId="0" applyFont="1" applyBorder="1" applyAlignment="1">
      <alignment horizont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0" fillId="0" borderId="4" xfId="0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vertical="center"/>
    </xf>
    <xf numFmtId="0" fontId="1" fillId="3" borderId="1" xfId="0" applyFont="1" applyFill="1" applyBorder="1" applyAlignment="1">
      <alignment vertical="center"/>
    </xf>
    <xf numFmtId="0" fontId="7" fillId="3" borderId="7" xfId="0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horizontal="right"/>
    </xf>
    <xf numFmtId="0" fontId="11" fillId="0" borderId="0" xfId="0" applyFont="1" applyBorder="1" applyAlignment="1">
      <alignment horizontal="center" wrapText="1"/>
    </xf>
    <xf numFmtId="0" fontId="10" fillId="0" borderId="0" xfId="0" applyFont="1" applyBorder="1"/>
    <xf numFmtId="0" fontId="10" fillId="0" borderId="0" xfId="0" applyFont="1" applyAlignment="1">
      <alignment vertical="center"/>
    </xf>
    <xf numFmtId="0" fontId="13" fillId="0" borderId="0" xfId="0" applyFont="1"/>
    <xf numFmtId="0" fontId="3" fillId="2" borderId="0" xfId="0" applyFont="1" applyFill="1" applyBorder="1" applyAlignment="1">
      <alignment vertical="top" wrapText="1"/>
    </xf>
    <xf numFmtId="0" fontId="14" fillId="0" borderId="0" xfId="0" applyFont="1"/>
    <xf numFmtId="4" fontId="2" fillId="3" borderId="1" xfId="0" applyNumberFormat="1" applyFont="1" applyFill="1" applyBorder="1" applyAlignment="1">
      <alignment horizontal="center" vertical="center"/>
    </xf>
    <xf numFmtId="4" fontId="2" fillId="3" borderId="2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EFF4E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52;&#1086;&#1080;%20&#1076;&#1086;&#1082;&#1091;&#1084;&#1077;&#1085;&#1090;&#1099;\&#1040;.&#1054;.%20&#1047;&#1072;&#1093;&#1072;&#1088;&#1086;&#1074;&#1072;\&#1054;&#1090;&#1076;&#1077;&#1083;%20&#1087;&#1083;&#1072;&#1085;&#1080;&#1088;&#1086;&#1074;&#1072;&#1085;&#1080;&#1103;%20&#1080;%20&#1075;&#1086;&#1089;&#1079;&#1072;&#1082;&#1072;&#1079;\&#1055;&#1088;&#1086;&#1075;&#1088;&#1072;&#1084;&#1084;&#1072;%20(&#1089;%20&#1091;&#1095;&#1077;&#1090;&#1086;&#1084;%20&#1087;&#1088;&#1077;&#1076;&#1083;&#1086;&#1078;&#1077;&#1085;&#1080;&#1081;%20&#1044;&#1069;&#1056;%20)\2.%20&#1054;&#1073;&#1086;&#1089;&#1085;&#1086;&#1074;&#1072;&#1085;&#1080;&#1077;%20&#1087;&#1086;&#1082;&#1072;&#1079;&#1072;&#1090;&#1077;&#1083;&#1077;&#108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оказатель 1"/>
      <sheetName val="показатель 2"/>
      <sheetName val="показатель 3"/>
      <sheetName val="показатель 4"/>
      <sheetName val="показатель 5"/>
      <sheetName val="показатель 6"/>
      <sheetName val="показатель 7"/>
      <sheetName val="показатель 8"/>
      <sheetName val="показатель 9"/>
      <sheetName val="показатель 10"/>
      <sheetName val="конечные (ожидаемые) результаты"/>
    </sheetNames>
    <sheetDataSet>
      <sheetData sheetId="0" refreshError="1">
        <row r="10">
          <cell r="C10">
            <v>55</v>
          </cell>
          <cell r="T10">
            <v>100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8"/>
  <sheetViews>
    <sheetView view="pageBreakPreview" topLeftCell="A22" zoomScaleSheetLayoutView="100" workbookViewId="0">
      <selection activeCell="N25" sqref="N25"/>
    </sheetView>
  </sheetViews>
  <sheetFormatPr defaultRowHeight="15" x14ac:dyDescent="0.25"/>
  <cols>
    <col min="1" max="1" width="7" style="62" customWidth="1"/>
    <col min="2" max="2" width="42.7109375" style="62" customWidth="1"/>
    <col min="3" max="3" width="10.5703125" style="62" customWidth="1"/>
    <col min="4" max="4" width="20.28515625" style="62" customWidth="1"/>
    <col min="5" max="5" width="12.85546875" style="62" customWidth="1"/>
    <col min="6" max="6" width="12.5703125" style="62" customWidth="1"/>
    <col min="7" max="8" width="12" style="62" customWidth="1"/>
    <col min="9" max="9" width="13" style="62" customWidth="1"/>
    <col min="10" max="10" width="12.7109375" style="62" customWidth="1"/>
    <col min="11" max="11" width="12.42578125" style="62" customWidth="1"/>
    <col min="12" max="12" width="26.42578125" style="62" customWidth="1"/>
    <col min="13" max="16384" width="9.140625" style="62"/>
  </cols>
  <sheetData>
    <row r="2" spans="1:13" x14ac:dyDescent="0.25">
      <c r="K2" s="63" t="s">
        <v>65</v>
      </c>
      <c r="L2" s="63"/>
    </row>
    <row r="3" spans="1:13" x14ac:dyDescent="0.25">
      <c r="K3" s="63" t="s">
        <v>68</v>
      </c>
      <c r="L3" s="63"/>
    </row>
    <row r="4" spans="1:13" x14ac:dyDescent="0.25">
      <c r="K4" s="63"/>
      <c r="L4" s="63"/>
    </row>
    <row r="5" spans="1:13" ht="15" customHeight="1" x14ac:dyDescent="0.3">
      <c r="K5" s="63"/>
      <c r="L5" s="64"/>
    </row>
    <row r="6" spans="1:13" s="66" customFormat="1" ht="53.25" customHeight="1" x14ac:dyDescent="0.25">
      <c r="A6" s="65" t="s">
        <v>24</v>
      </c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</row>
    <row r="7" spans="1:13" s="67" customFormat="1" ht="29.25" customHeight="1" x14ac:dyDescent="0.25">
      <c r="A7" s="29" t="s">
        <v>0</v>
      </c>
      <c r="B7" s="27" t="s">
        <v>1</v>
      </c>
      <c r="C7" s="27" t="s">
        <v>3</v>
      </c>
      <c r="D7" s="27" t="s">
        <v>34</v>
      </c>
      <c r="E7" s="27" t="s">
        <v>2</v>
      </c>
      <c r="F7" s="27"/>
      <c r="G7" s="27"/>
      <c r="H7" s="27"/>
      <c r="I7" s="27"/>
      <c r="J7" s="27"/>
      <c r="K7" s="27"/>
      <c r="L7" s="27" t="s">
        <v>35</v>
      </c>
    </row>
    <row r="8" spans="1:13" s="67" customFormat="1" ht="33.75" customHeight="1" x14ac:dyDescent="0.25">
      <c r="A8" s="29"/>
      <c r="B8" s="27"/>
      <c r="C8" s="27"/>
      <c r="D8" s="27"/>
      <c r="E8" s="26">
        <v>2014</v>
      </c>
      <c r="F8" s="26">
        <v>2015</v>
      </c>
      <c r="G8" s="26">
        <v>2016</v>
      </c>
      <c r="H8" s="26">
        <v>2017</v>
      </c>
      <c r="I8" s="26">
        <v>2018</v>
      </c>
      <c r="J8" s="26">
        <v>2019</v>
      </c>
      <c r="K8" s="26">
        <v>2020</v>
      </c>
      <c r="L8" s="27"/>
    </row>
    <row r="9" spans="1:13" s="68" customFormat="1" ht="11.25" x14ac:dyDescent="0.2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</row>
    <row r="10" spans="1:13" s="70" customFormat="1" ht="18" customHeight="1" x14ac:dyDescent="0.2">
      <c r="A10" s="28" t="s">
        <v>4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69"/>
    </row>
    <row r="11" spans="1:13" ht="56.25" customHeight="1" x14ac:dyDescent="0.25">
      <c r="A11" s="26">
        <v>1</v>
      </c>
      <c r="B11" s="25" t="s">
        <v>76</v>
      </c>
      <c r="C11" s="26" t="s">
        <v>5</v>
      </c>
      <c r="D11" s="5" t="s">
        <v>28</v>
      </c>
      <c r="E11" s="5">
        <v>6</v>
      </c>
      <c r="F11" s="5">
        <v>31.7</v>
      </c>
      <c r="G11" s="71">
        <f>G12/G13*100</f>
        <v>26.569506726457398</v>
      </c>
      <c r="H11" s="71">
        <f t="shared" ref="H11:K11" si="0">H12/H13*100</f>
        <v>5.5555555555555554</v>
      </c>
      <c r="I11" s="71">
        <f t="shared" si="0"/>
        <v>5.5555555555555554</v>
      </c>
      <c r="J11" s="71">
        <f t="shared" si="0"/>
        <v>5.5555555555555554</v>
      </c>
      <c r="K11" s="71">
        <f t="shared" si="0"/>
        <v>5.5555555555555554</v>
      </c>
      <c r="L11" s="5">
        <v>5.5</v>
      </c>
    </row>
    <row r="12" spans="1:13" ht="40.5" customHeight="1" x14ac:dyDescent="0.25">
      <c r="A12" s="26" t="s">
        <v>37</v>
      </c>
      <c r="B12" s="2" t="s">
        <v>77</v>
      </c>
      <c r="C12" s="26" t="s">
        <v>60</v>
      </c>
      <c r="D12" s="5" t="s">
        <v>61</v>
      </c>
      <c r="E12" s="5">
        <v>80</v>
      </c>
      <c r="F12" s="5">
        <v>255</v>
      </c>
      <c r="G12" s="5">
        <v>237</v>
      </c>
      <c r="H12" s="5">
        <v>50</v>
      </c>
      <c r="I12" s="5">
        <v>50</v>
      </c>
      <c r="J12" s="5">
        <v>50</v>
      </c>
      <c r="K12" s="5">
        <v>50</v>
      </c>
      <c r="L12" s="5">
        <v>50</v>
      </c>
    </row>
    <row r="13" spans="1:13" ht="39" customHeight="1" x14ac:dyDescent="0.25">
      <c r="A13" s="26" t="s">
        <v>38</v>
      </c>
      <c r="B13" s="2" t="s">
        <v>78</v>
      </c>
      <c r="C13" s="26" t="s">
        <v>60</v>
      </c>
      <c r="D13" s="5" t="s">
        <v>62</v>
      </c>
      <c r="E13" s="5">
        <v>1321</v>
      </c>
      <c r="F13" s="5">
        <v>802</v>
      </c>
      <c r="G13" s="5">
        <v>892</v>
      </c>
      <c r="H13" s="5">
        <v>900</v>
      </c>
      <c r="I13" s="5">
        <v>900</v>
      </c>
      <c r="J13" s="5">
        <v>900</v>
      </c>
      <c r="K13" s="5">
        <v>900</v>
      </c>
      <c r="L13" s="5">
        <v>900</v>
      </c>
    </row>
    <row r="14" spans="1:13" ht="65.25" customHeight="1" x14ac:dyDescent="0.25">
      <c r="A14" s="26">
        <v>2</v>
      </c>
      <c r="B14" s="25" t="s">
        <v>79</v>
      </c>
      <c r="C14" s="26" t="s">
        <v>5</v>
      </c>
      <c r="D14" s="26">
        <v>100</v>
      </c>
      <c r="E14" s="26">
        <v>99.3</v>
      </c>
      <c r="F14" s="26">
        <v>112.7</v>
      </c>
      <c r="G14" s="26">
        <v>100</v>
      </c>
      <c r="H14" s="26">
        <v>100</v>
      </c>
      <c r="I14" s="26">
        <v>100</v>
      </c>
      <c r="J14" s="26">
        <v>100</v>
      </c>
      <c r="K14" s="26">
        <v>100</v>
      </c>
      <c r="L14" s="26">
        <v>100</v>
      </c>
    </row>
    <row r="15" spans="1:13" ht="64.5" customHeight="1" x14ac:dyDescent="0.25">
      <c r="A15" s="26" t="s">
        <v>50</v>
      </c>
      <c r="B15" s="3" t="s">
        <v>39</v>
      </c>
      <c r="C15" s="26" t="s">
        <v>63</v>
      </c>
      <c r="D15" s="5">
        <v>11337</v>
      </c>
      <c r="E15" s="5">
        <v>11028</v>
      </c>
      <c r="F15" s="24">
        <v>12819</v>
      </c>
      <c r="G15" s="5">
        <v>4275</v>
      </c>
      <c r="H15" s="5">
        <v>4275</v>
      </c>
      <c r="I15" s="5">
        <v>4275</v>
      </c>
      <c r="J15" s="5">
        <v>4275</v>
      </c>
      <c r="K15" s="5">
        <v>4275</v>
      </c>
      <c r="L15" s="5">
        <v>4275</v>
      </c>
    </row>
    <row r="16" spans="1:13" ht="63.75" customHeight="1" x14ac:dyDescent="0.25">
      <c r="A16" s="26" t="s">
        <v>51</v>
      </c>
      <c r="B16" s="3" t="s">
        <v>40</v>
      </c>
      <c r="C16" s="26" t="s">
        <v>63</v>
      </c>
      <c r="D16" s="5">
        <v>11300</v>
      </c>
      <c r="E16" s="5">
        <v>11100</v>
      </c>
      <c r="F16" s="24">
        <v>11370</v>
      </c>
      <c r="G16" s="5">
        <v>4275</v>
      </c>
      <c r="H16" s="5">
        <v>4275</v>
      </c>
      <c r="I16" s="5">
        <v>4275</v>
      </c>
      <c r="J16" s="5">
        <v>4275</v>
      </c>
      <c r="K16" s="5">
        <v>4275</v>
      </c>
      <c r="L16" s="5">
        <v>4275</v>
      </c>
    </row>
    <row r="17" spans="1:12" ht="62.25" customHeight="1" x14ac:dyDescent="0.25">
      <c r="A17" s="26" t="s">
        <v>33</v>
      </c>
      <c r="B17" s="25" t="s">
        <v>41</v>
      </c>
      <c r="C17" s="26" t="s">
        <v>5</v>
      </c>
      <c r="D17" s="5">
        <v>99.3</v>
      </c>
      <c r="E17" s="5">
        <v>122.7</v>
      </c>
      <c r="F17" s="5">
        <v>101.3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8" spans="1:12" ht="39.75" customHeight="1" x14ac:dyDescent="0.25">
      <c r="A18" s="26" t="s">
        <v>52</v>
      </c>
      <c r="B18" s="3" t="s">
        <v>43</v>
      </c>
      <c r="C18" s="26" t="s">
        <v>63</v>
      </c>
      <c r="D18" s="5">
        <v>19381</v>
      </c>
      <c r="E18" s="5">
        <v>25151</v>
      </c>
      <c r="F18" s="5">
        <v>23673</v>
      </c>
      <c r="G18" s="5">
        <v>20100</v>
      </c>
      <c r="H18" s="5">
        <v>20100</v>
      </c>
      <c r="I18" s="5">
        <v>20100</v>
      </c>
      <c r="J18" s="5">
        <v>20100</v>
      </c>
      <c r="K18" s="5">
        <v>20100</v>
      </c>
      <c r="L18" s="5">
        <v>20100</v>
      </c>
    </row>
    <row r="19" spans="1:12" ht="40.5" customHeight="1" x14ac:dyDescent="0.25">
      <c r="A19" s="26" t="s">
        <v>53</v>
      </c>
      <c r="B19" s="3" t="s">
        <v>42</v>
      </c>
      <c r="C19" s="26" t="s">
        <v>63</v>
      </c>
      <c r="D19" s="5">
        <v>19500</v>
      </c>
      <c r="E19" s="5">
        <v>20500</v>
      </c>
      <c r="F19" s="5">
        <v>23371</v>
      </c>
      <c r="G19" s="5">
        <v>20100</v>
      </c>
      <c r="H19" s="5">
        <v>20100</v>
      </c>
      <c r="I19" s="5">
        <v>20100</v>
      </c>
      <c r="J19" s="5">
        <v>20100</v>
      </c>
      <c r="K19" s="5">
        <v>20100</v>
      </c>
      <c r="L19" s="5">
        <v>20100</v>
      </c>
    </row>
    <row r="20" spans="1:12" ht="55.5" customHeight="1" x14ac:dyDescent="0.25">
      <c r="A20" s="26" t="s">
        <v>25</v>
      </c>
      <c r="B20" s="1" t="s">
        <v>44</v>
      </c>
      <c r="C20" s="26" t="s">
        <v>5</v>
      </c>
      <c r="D20" s="5">
        <v>101</v>
      </c>
      <c r="E20" s="5">
        <v>100</v>
      </c>
      <c r="F20" s="5">
        <v>100</v>
      </c>
      <c r="G20" s="5">
        <v>100</v>
      </c>
      <c r="H20" s="5">
        <v>100</v>
      </c>
      <c r="I20" s="5">
        <v>100</v>
      </c>
      <c r="J20" s="5">
        <v>100</v>
      </c>
      <c r="K20" s="5">
        <v>100</v>
      </c>
      <c r="L20" s="5">
        <v>100</v>
      </c>
    </row>
    <row r="21" spans="1:12" ht="41.25" customHeight="1" x14ac:dyDescent="0.25">
      <c r="A21" s="26" t="s">
        <v>54</v>
      </c>
      <c r="B21" s="3" t="s">
        <v>45</v>
      </c>
      <c r="C21" s="26" t="s">
        <v>63</v>
      </c>
      <c r="D21" s="5">
        <v>1480</v>
      </c>
      <c r="E21" s="5">
        <v>2517</v>
      </c>
      <c r="F21" s="5">
        <v>1555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pans="1:12" ht="42" customHeight="1" x14ac:dyDescent="0.25">
      <c r="A22" s="26" t="s">
        <v>55</v>
      </c>
      <c r="B22" s="3" t="s">
        <v>46</v>
      </c>
      <c r="C22" s="26" t="s">
        <v>63</v>
      </c>
      <c r="D22" s="5">
        <v>1459</v>
      </c>
      <c r="E22" s="5">
        <v>2517</v>
      </c>
      <c r="F22" s="5">
        <v>1555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</row>
    <row r="23" spans="1:12" ht="54" customHeight="1" x14ac:dyDescent="0.25">
      <c r="A23" s="26" t="s">
        <v>26</v>
      </c>
      <c r="B23" s="1" t="s">
        <v>47</v>
      </c>
      <c r="C23" s="26" t="s">
        <v>5</v>
      </c>
      <c r="D23" s="5">
        <v>100</v>
      </c>
      <c r="E23" s="5">
        <v>100</v>
      </c>
      <c r="F23" s="5">
        <v>108.9</v>
      </c>
      <c r="G23" s="5">
        <v>100</v>
      </c>
      <c r="H23" s="5">
        <v>100</v>
      </c>
      <c r="I23" s="5">
        <v>100</v>
      </c>
      <c r="J23" s="5">
        <v>100</v>
      </c>
      <c r="K23" s="5">
        <v>100</v>
      </c>
      <c r="L23" s="5">
        <v>100</v>
      </c>
    </row>
    <row r="24" spans="1:12" ht="88.5" customHeight="1" x14ac:dyDescent="0.25">
      <c r="A24" s="26" t="s">
        <v>56</v>
      </c>
      <c r="B24" s="3" t="s">
        <v>48</v>
      </c>
      <c r="C24" s="26" t="s">
        <v>63</v>
      </c>
      <c r="D24" s="6">
        <v>3861</v>
      </c>
      <c r="E24" s="6">
        <v>10074</v>
      </c>
      <c r="F24" s="6">
        <v>913.45</v>
      </c>
      <c r="G24" s="6">
        <v>1075</v>
      </c>
      <c r="H24" s="6">
        <v>1075</v>
      </c>
      <c r="I24" s="6">
        <v>1075</v>
      </c>
      <c r="J24" s="6">
        <v>1075</v>
      </c>
      <c r="K24" s="6">
        <v>600</v>
      </c>
      <c r="L24" s="6">
        <v>600</v>
      </c>
    </row>
    <row r="25" spans="1:12" ht="41.25" customHeight="1" x14ac:dyDescent="0.25">
      <c r="A25" s="26" t="s">
        <v>57</v>
      </c>
      <c r="B25" s="3" t="s">
        <v>49</v>
      </c>
      <c r="C25" s="26" t="s">
        <v>63</v>
      </c>
      <c r="D25" s="6">
        <v>3861</v>
      </c>
      <c r="E25" s="6">
        <v>10074</v>
      </c>
      <c r="F25" s="6">
        <v>838.71</v>
      </c>
      <c r="G25" s="6">
        <v>1075</v>
      </c>
      <c r="H25" s="6">
        <v>1075</v>
      </c>
      <c r="I25" s="6">
        <v>1075</v>
      </c>
      <c r="J25" s="6">
        <v>1075</v>
      </c>
      <c r="K25" s="6">
        <v>600</v>
      </c>
      <c r="L25" s="6">
        <v>600</v>
      </c>
    </row>
    <row r="26" spans="1:12" ht="80.25" customHeight="1" x14ac:dyDescent="0.25">
      <c r="A26" s="26" t="s">
        <v>27</v>
      </c>
      <c r="B26" s="25" t="s">
        <v>80</v>
      </c>
      <c r="C26" s="26" t="s">
        <v>5</v>
      </c>
      <c r="D26" s="6">
        <v>69</v>
      </c>
      <c r="E26" s="6">
        <v>92</v>
      </c>
      <c r="F26" s="6">
        <v>176</v>
      </c>
      <c r="G26" s="72">
        <f>G27/G28*100</f>
        <v>74.698795180722882</v>
      </c>
      <c r="H26" s="72">
        <f t="shared" ref="H26:J26" si="1">H27/H28*100</f>
        <v>52.5</v>
      </c>
      <c r="I26" s="72">
        <f t="shared" si="1"/>
        <v>84.210526315789465</v>
      </c>
      <c r="J26" s="72">
        <f t="shared" si="1"/>
        <v>100</v>
      </c>
      <c r="K26" s="6">
        <v>100</v>
      </c>
      <c r="L26" s="7">
        <f>'[1]показатель 1'!$T$10</f>
        <v>100</v>
      </c>
    </row>
    <row r="27" spans="1:12" ht="70.5" customHeight="1" x14ac:dyDescent="0.25">
      <c r="A27" s="26" t="s">
        <v>58</v>
      </c>
      <c r="B27" s="2" t="s">
        <v>81</v>
      </c>
      <c r="C27" s="26" t="s">
        <v>60</v>
      </c>
      <c r="D27" s="6">
        <v>218</v>
      </c>
      <c r="E27" s="6">
        <v>274</v>
      </c>
      <c r="F27" s="6">
        <v>136</v>
      </c>
      <c r="G27" s="6">
        <v>62</v>
      </c>
      <c r="H27" s="6">
        <v>21</v>
      </c>
      <c r="I27" s="6">
        <v>16</v>
      </c>
      <c r="J27" s="6">
        <v>3</v>
      </c>
      <c r="K27" s="6">
        <v>0</v>
      </c>
      <c r="L27" s="6">
        <v>10</v>
      </c>
    </row>
    <row r="28" spans="1:12" ht="34.5" customHeight="1" x14ac:dyDescent="0.25">
      <c r="A28" s="26" t="s">
        <v>59</v>
      </c>
      <c r="B28" s="2" t="s">
        <v>82</v>
      </c>
      <c r="C28" s="26" t="s">
        <v>60</v>
      </c>
      <c r="D28" s="6">
        <v>315</v>
      </c>
      <c r="E28" s="6">
        <v>297</v>
      </c>
      <c r="F28" s="6">
        <v>77</v>
      </c>
      <c r="G28" s="6">
        <v>83</v>
      </c>
      <c r="H28" s="6">
        <v>40</v>
      </c>
      <c r="I28" s="6">
        <v>19</v>
      </c>
      <c r="J28" s="6">
        <v>3</v>
      </c>
      <c r="K28" s="6">
        <v>0</v>
      </c>
      <c r="L28" s="6">
        <v>10</v>
      </c>
    </row>
  </sheetData>
  <mergeCells count="8">
    <mergeCell ref="A6:L6"/>
    <mergeCell ref="L7:L8"/>
    <mergeCell ref="A10:L10"/>
    <mergeCell ref="D7:D8"/>
    <mergeCell ref="B7:B8"/>
    <mergeCell ref="A7:A8"/>
    <mergeCell ref="E7:K7"/>
    <mergeCell ref="C7:C8"/>
  </mergeCells>
  <pageMargins left="0.70866141732283472" right="0.70866141732283472" top="0.23622047244094491" bottom="0.59" header="0.15748031496062992" footer="0.48"/>
  <pageSetup paperSize="9" scale="66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0"/>
  <sheetViews>
    <sheetView tabSelected="1" view="pageBreakPreview" zoomScale="82" zoomScaleNormal="75" zoomScaleSheetLayoutView="82" workbookViewId="0">
      <pane ySplit="8" topLeftCell="A9" activePane="bottomLeft" state="frozen"/>
      <selection pane="bottomLeft" activeCell="J35" sqref="J35"/>
    </sheetView>
  </sheetViews>
  <sheetFormatPr defaultRowHeight="15" x14ac:dyDescent="0.25"/>
  <cols>
    <col min="1" max="1" width="7.28515625" style="8" customWidth="1"/>
    <col min="2" max="2" width="26.28515625" style="8" customWidth="1"/>
    <col min="3" max="3" width="15.42578125" style="8" customWidth="1"/>
    <col min="4" max="4" width="19.42578125" style="8" customWidth="1"/>
    <col min="5" max="5" width="16.42578125" style="8" customWidth="1"/>
    <col min="6" max="6" width="16.28515625" style="8" customWidth="1"/>
    <col min="7" max="7" width="14.7109375" style="8" customWidth="1"/>
    <col min="8" max="8" width="16.28515625" style="8" customWidth="1"/>
    <col min="9" max="9" width="13.5703125" style="8" customWidth="1"/>
    <col min="10" max="10" width="16" style="8" customWidth="1"/>
    <col min="11" max="11" width="13.85546875" style="8" customWidth="1"/>
    <col min="12" max="12" width="14.85546875" style="8" customWidth="1"/>
    <col min="13" max="13" width="13.7109375" style="8" customWidth="1"/>
    <col min="14" max="14" width="13.85546875" style="8" customWidth="1"/>
    <col min="15" max="16384" width="9.140625" style="8"/>
  </cols>
  <sheetData>
    <row r="1" spans="1:15" x14ac:dyDescent="0.25">
      <c r="L1" s="8" t="s">
        <v>64</v>
      </c>
    </row>
    <row r="2" spans="1:15" x14ac:dyDescent="0.25">
      <c r="L2" s="8" t="s">
        <v>68</v>
      </c>
    </row>
    <row r="3" spans="1:15" x14ac:dyDescent="0.25">
      <c r="A3" s="33" t="s">
        <v>36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</row>
    <row r="5" spans="1:15" ht="45" customHeight="1" x14ac:dyDescent="0.25">
      <c r="A5" s="34" t="s">
        <v>18</v>
      </c>
      <c r="B5" s="34" t="s">
        <v>70</v>
      </c>
      <c r="C5" s="34" t="s">
        <v>31</v>
      </c>
      <c r="D5" s="34" t="s">
        <v>6</v>
      </c>
      <c r="E5" s="34" t="s">
        <v>32</v>
      </c>
      <c r="F5" s="34"/>
      <c r="G5" s="34"/>
      <c r="H5" s="34"/>
      <c r="I5" s="34"/>
      <c r="J5" s="34"/>
      <c r="K5" s="34"/>
      <c r="L5" s="34"/>
      <c r="M5" s="34"/>
      <c r="N5" s="34"/>
      <c r="O5" s="9"/>
    </row>
    <row r="6" spans="1:15" ht="21.75" customHeight="1" x14ac:dyDescent="0.25">
      <c r="A6" s="34"/>
      <c r="B6" s="34"/>
      <c r="C6" s="34"/>
      <c r="D6" s="34"/>
      <c r="E6" s="35" t="s">
        <v>7</v>
      </c>
      <c r="F6" s="35" t="s">
        <v>8</v>
      </c>
      <c r="G6" s="35"/>
      <c r="H6" s="35"/>
      <c r="I6" s="35"/>
      <c r="J6" s="35"/>
      <c r="K6" s="35"/>
      <c r="L6" s="35"/>
      <c r="M6" s="35"/>
      <c r="N6" s="35"/>
      <c r="O6" s="9"/>
    </row>
    <row r="7" spans="1:15" x14ac:dyDescent="0.25">
      <c r="A7" s="34"/>
      <c r="B7" s="34"/>
      <c r="C7" s="34"/>
      <c r="D7" s="34"/>
      <c r="E7" s="35"/>
      <c r="F7" s="10" t="s">
        <v>17</v>
      </c>
      <c r="G7" s="10" t="s">
        <v>12</v>
      </c>
      <c r="H7" s="10" t="s">
        <v>9</v>
      </c>
      <c r="I7" s="10" t="s">
        <v>10</v>
      </c>
      <c r="J7" s="10" t="s">
        <v>11</v>
      </c>
      <c r="K7" s="10" t="s">
        <v>13</v>
      </c>
      <c r="L7" s="10" t="s">
        <v>14</v>
      </c>
      <c r="M7" s="10" t="s">
        <v>15</v>
      </c>
      <c r="N7" s="10" t="s">
        <v>16</v>
      </c>
      <c r="O7" s="9"/>
    </row>
    <row r="8" spans="1:15" ht="21" customHeight="1" x14ac:dyDescent="0.25">
      <c r="A8" s="11">
        <v>1</v>
      </c>
      <c r="B8" s="11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12</v>
      </c>
      <c r="M8" s="11">
        <v>13</v>
      </c>
      <c r="N8" s="11">
        <v>14</v>
      </c>
    </row>
    <row r="9" spans="1:15" ht="17.25" customHeight="1" x14ac:dyDescent="0.25">
      <c r="A9" s="30" t="s">
        <v>69</v>
      </c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2"/>
    </row>
    <row r="10" spans="1:15" ht="30" customHeight="1" x14ac:dyDescent="0.25">
      <c r="A10" s="36" t="s">
        <v>37</v>
      </c>
      <c r="B10" s="39" t="s">
        <v>72</v>
      </c>
      <c r="C10" s="42" t="s">
        <v>29</v>
      </c>
      <c r="D10" s="12" t="s">
        <v>19</v>
      </c>
      <c r="E10" s="18">
        <f>F10+G10</f>
        <v>0</v>
      </c>
      <c r="F10" s="18">
        <f>K10+L10+M10+N10</f>
        <v>0</v>
      </c>
      <c r="G10" s="18">
        <f>H10+I10+J10</f>
        <v>0</v>
      </c>
      <c r="H10" s="13">
        <v>0</v>
      </c>
      <c r="I10" s="13">
        <v>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</row>
    <row r="11" spans="1:15" ht="32.25" customHeight="1" x14ac:dyDescent="0.25">
      <c r="A11" s="37"/>
      <c r="B11" s="40"/>
      <c r="C11" s="43"/>
      <c r="D11" s="12" t="s">
        <v>20</v>
      </c>
      <c r="E11" s="18">
        <f t="shared" ref="E11:E24" si="0">F11+G11</f>
        <v>0</v>
      </c>
      <c r="F11" s="18">
        <f t="shared" ref="F11:F24" si="1">K11+L11+M11+N11</f>
        <v>0</v>
      </c>
      <c r="G11" s="18">
        <f t="shared" ref="G11:G24" si="2">H11+I11+J11</f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</row>
    <row r="12" spans="1:15" x14ac:dyDescent="0.25">
      <c r="A12" s="37"/>
      <c r="B12" s="40"/>
      <c r="C12" s="43"/>
      <c r="D12" s="12" t="s">
        <v>21</v>
      </c>
      <c r="E12" s="18">
        <f t="shared" si="0"/>
        <v>15433363.939999999</v>
      </c>
      <c r="F12" s="18">
        <f t="shared" si="1"/>
        <v>8000000</v>
      </c>
      <c r="G12" s="18">
        <f>H12+I12+J12</f>
        <v>7433363.9399999995</v>
      </c>
      <c r="H12" s="13">
        <v>3701455.54</v>
      </c>
      <c r="I12" s="13">
        <v>1501475.89</v>
      </c>
      <c r="J12" s="13">
        <v>2230432.5099999998</v>
      </c>
      <c r="K12" s="13">
        <v>2000000</v>
      </c>
      <c r="L12" s="13">
        <v>2000000</v>
      </c>
      <c r="M12" s="13">
        <v>2000000</v>
      </c>
      <c r="N12" s="13">
        <v>2000000</v>
      </c>
    </row>
    <row r="13" spans="1:15" ht="30" x14ac:dyDescent="0.25">
      <c r="A13" s="37"/>
      <c r="B13" s="40"/>
      <c r="C13" s="43"/>
      <c r="D13" s="12" t="s">
        <v>22</v>
      </c>
      <c r="E13" s="18">
        <f t="shared" si="0"/>
        <v>0</v>
      </c>
      <c r="F13" s="18">
        <f t="shared" si="1"/>
        <v>0</v>
      </c>
      <c r="G13" s="18">
        <f t="shared" si="2"/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</row>
    <row r="14" spans="1:15" ht="30.75" customHeight="1" x14ac:dyDescent="0.25">
      <c r="A14" s="38"/>
      <c r="B14" s="41"/>
      <c r="C14" s="44"/>
      <c r="D14" s="12" t="s">
        <v>23</v>
      </c>
      <c r="E14" s="18">
        <f t="shared" si="0"/>
        <v>0</v>
      </c>
      <c r="F14" s="18">
        <f t="shared" si="1"/>
        <v>0</v>
      </c>
      <c r="G14" s="18">
        <f t="shared" si="2"/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</row>
    <row r="15" spans="1:15" ht="30" x14ac:dyDescent="0.25">
      <c r="A15" s="45" t="s">
        <v>38</v>
      </c>
      <c r="B15" s="39" t="s">
        <v>73</v>
      </c>
      <c r="C15" s="42" t="s">
        <v>29</v>
      </c>
      <c r="D15" s="12" t="s">
        <v>19</v>
      </c>
      <c r="E15" s="18">
        <f t="shared" si="0"/>
        <v>0</v>
      </c>
      <c r="F15" s="18">
        <f t="shared" si="1"/>
        <v>0</v>
      </c>
      <c r="G15" s="18">
        <f t="shared" si="2"/>
        <v>0</v>
      </c>
      <c r="H15" s="13">
        <v>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</row>
    <row r="16" spans="1:15" ht="30" x14ac:dyDescent="0.25">
      <c r="A16" s="37"/>
      <c r="B16" s="43"/>
      <c r="C16" s="43"/>
      <c r="D16" s="12" t="s">
        <v>20</v>
      </c>
      <c r="E16" s="18">
        <f t="shared" si="0"/>
        <v>0</v>
      </c>
      <c r="F16" s="18">
        <f t="shared" si="1"/>
        <v>0</v>
      </c>
      <c r="G16" s="18">
        <f t="shared" si="2"/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</row>
    <row r="17" spans="1:14" x14ac:dyDescent="0.25">
      <c r="A17" s="37"/>
      <c r="B17" s="43"/>
      <c r="C17" s="43"/>
      <c r="D17" s="12" t="s">
        <v>21</v>
      </c>
      <c r="E17" s="18">
        <f t="shared" si="0"/>
        <v>17691164.52</v>
      </c>
      <c r="F17" s="18">
        <f t="shared" si="1"/>
        <v>8778792</v>
      </c>
      <c r="G17" s="18">
        <f t="shared" si="2"/>
        <v>8912372.5199999996</v>
      </c>
      <c r="H17" s="13">
        <v>2486807.94</v>
      </c>
      <c r="I17" s="13">
        <v>3225487.79</v>
      </c>
      <c r="J17" s="13">
        <v>3200076.79</v>
      </c>
      <c r="K17" s="13">
        <v>2194698</v>
      </c>
      <c r="L17" s="13">
        <v>2194698</v>
      </c>
      <c r="M17" s="13">
        <v>2194698</v>
      </c>
      <c r="N17" s="13">
        <v>2194698</v>
      </c>
    </row>
    <row r="18" spans="1:14" ht="30" x14ac:dyDescent="0.25">
      <c r="A18" s="37"/>
      <c r="B18" s="43"/>
      <c r="C18" s="43"/>
      <c r="D18" s="12" t="s">
        <v>22</v>
      </c>
      <c r="E18" s="18">
        <f t="shared" si="0"/>
        <v>0</v>
      </c>
      <c r="F18" s="18">
        <f t="shared" si="1"/>
        <v>0</v>
      </c>
      <c r="G18" s="18">
        <f t="shared" si="2"/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</row>
    <row r="19" spans="1:14" ht="25.5" customHeight="1" x14ac:dyDescent="0.25">
      <c r="A19" s="38"/>
      <c r="B19" s="44"/>
      <c r="C19" s="44"/>
      <c r="D19" s="12" t="s">
        <v>23</v>
      </c>
      <c r="E19" s="18">
        <f t="shared" si="0"/>
        <v>0</v>
      </c>
      <c r="F19" s="18">
        <f t="shared" si="1"/>
        <v>0</v>
      </c>
      <c r="G19" s="18">
        <f t="shared" si="2"/>
        <v>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</row>
    <row r="20" spans="1:14" ht="30" x14ac:dyDescent="0.25">
      <c r="A20" s="46" t="s">
        <v>66</v>
      </c>
      <c r="B20" s="49" t="s">
        <v>75</v>
      </c>
      <c r="C20" s="49" t="s">
        <v>29</v>
      </c>
      <c r="D20" s="12" t="s">
        <v>19</v>
      </c>
      <c r="E20" s="18">
        <f t="shared" si="0"/>
        <v>0</v>
      </c>
      <c r="F20" s="18">
        <f t="shared" si="1"/>
        <v>0</v>
      </c>
      <c r="G20" s="18">
        <f t="shared" si="2"/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</row>
    <row r="21" spans="1:14" ht="30" x14ac:dyDescent="0.25">
      <c r="A21" s="47"/>
      <c r="B21" s="50"/>
      <c r="C21" s="52"/>
      <c r="D21" s="12" t="s">
        <v>20</v>
      </c>
      <c r="E21" s="18">
        <f t="shared" si="0"/>
        <v>0</v>
      </c>
      <c r="F21" s="18">
        <f t="shared" si="1"/>
        <v>0</v>
      </c>
      <c r="G21" s="18">
        <f t="shared" si="2"/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</row>
    <row r="22" spans="1:14" x14ac:dyDescent="0.25">
      <c r="A22" s="47"/>
      <c r="B22" s="50"/>
      <c r="C22" s="52"/>
      <c r="D22" s="12" t="s">
        <v>21</v>
      </c>
      <c r="E22" s="18">
        <f t="shared" si="0"/>
        <v>351022.25</v>
      </c>
      <c r="F22" s="18">
        <f t="shared" si="1"/>
        <v>0</v>
      </c>
      <c r="G22" s="18">
        <f t="shared" si="2"/>
        <v>351022.25</v>
      </c>
      <c r="H22" s="13">
        <v>290593.7</v>
      </c>
      <c r="I22" s="13">
        <v>60428.55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</row>
    <row r="23" spans="1:14" ht="30" x14ac:dyDescent="0.25">
      <c r="A23" s="47"/>
      <c r="B23" s="50"/>
      <c r="C23" s="52"/>
      <c r="D23" s="12" t="s">
        <v>22</v>
      </c>
      <c r="E23" s="18">
        <f t="shared" si="0"/>
        <v>0</v>
      </c>
      <c r="F23" s="18">
        <f t="shared" si="1"/>
        <v>0</v>
      </c>
      <c r="G23" s="18">
        <f t="shared" si="2"/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</row>
    <row r="24" spans="1:14" ht="30" x14ac:dyDescent="0.25">
      <c r="A24" s="48"/>
      <c r="B24" s="51"/>
      <c r="C24" s="53"/>
      <c r="D24" s="12" t="s">
        <v>23</v>
      </c>
      <c r="E24" s="18">
        <f t="shared" si="0"/>
        <v>0</v>
      </c>
      <c r="F24" s="18">
        <f t="shared" si="1"/>
        <v>0</v>
      </c>
      <c r="G24" s="18">
        <f t="shared" si="2"/>
        <v>0</v>
      </c>
      <c r="H24" s="13">
        <v>0</v>
      </c>
      <c r="I24" s="13">
        <v>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</row>
    <row r="25" spans="1:14" ht="27" customHeight="1" x14ac:dyDescent="0.25">
      <c r="A25" s="30" t="s">
        <v>71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8"/>
    </row>
    <row r="26" spans="1:14" ht="27.75" customHeight="1" x14ac:dyDescent="0.25">
      <c r="A26" s="59">
        <v>1</v>
      </c>
      <c r="B26" s="49" t="s">
        <v>74</v>
      </c>
      <c r="C26" s="39" t="s">
        <v>29</v>
      </c>
      <c r="D26" s="12" t="s">
        <v>19</v>
      </c>
      <c r="E26" s="18">
        <f t="shared" ref="E26:E28" si="3">F26+G26</f>
        <v>0</v>
      </c>
      <c r="F26" s="18">
        <f t="shared" ref="F26:F28" si="4">K26+L26+M26+N26</f>
        <v>0</v>
      </c>
      <c r="G26" s="18">
        <f t="shared" ref="G26:G28" si="5">H26+I26+J26</f>
        <v>0</v>
      </c>
      <c r="H26" s="19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</row>
    <row r="27" spans="1:14" ht="33" customHeight="1" x14ac:dyDescent="0.25">
      <c r="A27" s="60"/>
      <c r="B27" s="52"/>
      <c r="C27" s="40"/>
      <c r="D27" s="12" t="s">
        <v>20</v>
      </c>
      <c r="E27" s="18">
        <f t="shared" si="3"/>
        <v>3295671.06</v>
      </c>
      <c r="F27" s="18">
        <f t="shared" si="4"/>
        <v>0</v>
      </c>
      <c r="G27" s="18">
        <f t="shared" si="5"/>
        <v>3295671.06</v>
      </c>
      <c r="H27" s="13">
        <v>3295671.06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</row>
    <row r="28" spans="1:14" ht="56.25" customHeight="1" x14ac:dyDescent="0.25">
      <c r="A28" s="60"/>
      <c r="B28" s="52"/>
      <c r="C28" s="40"/>
      <c r="D28" s="12" t="s">
        <v>21</v>
      </c>
      <c r="E28" s="18">
        <f t="shared" si="3"/>
        <v>109249870.59</v>
      </c>
      <c r="F28" s="18">
        <f t="shared" si="4"/>
        <v>57754680</v>
      </c>
      <c r="G28" s="18">
        <f t="shared" si="5"/>
        <v>51495190.590000004</v>
      </c>
      <c r="H28" s="13">
        <v>15539429.300000001</v>
      </c>
      <c r="I28" s="13">
        <v>18156154.989999998</v>
      </c>
      <c r="J28" s="13">
        <v>17799606.300000001</v>
      </c>
      <c r="K28" s="13">
        <v>14438670</v>
      </c>
      <c r="L28" s="13">
        <v>14438670</v>
      </c>
      <c r="M28" s="13">
        <v>14438670</v>
      </c>
      <c r="N28" s="13">
        <v>14438670</v>
      </c>
    </row>
    <row r="29" spans="1:14" ht="28.5" hidden="1" customHeight="1" x14ac:dyDescent="0.25">
      <c r="A29" s="60"/>
      <c r="B29" s="52"/>
      <c r="C29" s="40"/>
      <c r="D29" s="12" t="s">
        <v>22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</row>
    <row r="30" spans="1:14" ht="34.5" hidden="1" customHeight="1" x14ac:dyDescent="0.25">
      <c r="A30" s="61"/>
      <c r="B30" s="53"/>
      <c r="C30" s="41"/>
      <c r="D30" s="12" t="s">
        <v>23</v>
      </c>
      <c r="E30" s="13">
        <v>0</v>
      </c>
      <c r="F30" s="13">
        <v>0</v>
      </c>
      <c r="G30" s="13">
        <v>0</v>
      </c>
      <c r="H30" s="13">
        <v>0</v>
      </c>
      <c r="I30" s="13">
        <v>0</v>
      </c>
      <c r="J30" s="13">
        <v>0</v>
      </c>
      <c r="K30" s="13">
        <v>0</v>
      </c>
      <c r="L30" s="13">
        <v>0</v>
      </c>
      <c r="M30" s="13">
        <v>0</v>
      </c>
      <c r="N30" s="13">
        <v>0</v>
      </c>
    </row>
    <row r="31" spans="1:14" ht="22.5" customHeight="1" x14ac:dyDescent="0.25">
      <c r="A31" s="56"/>
      <c r="B31" s="54" t="s">
        <v>30</v>
      </c>
      <c r="C31" s="54" t="s">
        <v>29</v>
      </c>
      <c r="D31" s="17" t="s">
        <v>67</v>
      </c>
      <c r="E31" s="20">
        <f>F31+G31</f>
        <v>146021092.36000001</v>
      </c>
      <c r="F31" s="20">
        <f>K31+L31+M31+N31</f>
        <v>74533472</v>
      </c>
      <c r="G31" s="23">
        <f>H31+I31+J31</f>
        <v>71487620.359999999</v>
      </c>
      <c r="H31" s="20">
        <f>H32+H33+H34+H35+H36</f>
        <v>25313957.539999999</v>
      </c>
      <c r="I31" s="20">
        <f t="shared" ref="I31:N31" si="6">I32+I33+I34+I35+I36</f>
        <v>22943547.219999999</v>
      </c>
      <c r="J31" s="20">
        <f t="shared" si="6"/>
        <v>23230115.600000001</v>
      </c>
      <c r="K31" s="20">
        <f t="shared" si="6"/>
        <v>18633368</v>
      </c>
      <c r="L31" s="20">
        <f t="shared" si="6"/>
        <v>18633368</v>
      </c>
      <c r="M31" s="20">
        <f t="shared" si="6"/>
        <v>18633368</v>
      </c>
      <c r="N31" s="20">
        <f t="shared" si="6"/>
        <v>18633368</v>
      </c>
    </row>
    <row r="32" spans="1:14" ht="30" x14ac:dyDescent="0.25">
      <c r="A32" s="55"/>
      <c r="B32" s="55"/>
      <c r="C32" s="55"/>
      <c r="D32" s="16" t="s">
        <v>19</v>
      </c>
      <c r="E32" s="21">
        <f>F32+G32</f>
        <v>0</v>
      </c>
      <c r="F32" s="21">
        <f>K32+L32+M32+N32</f>
        <v>0</v>
      </c>
      <c r="G32" s="21">
        <f>H32+I32+J32</f>
        <v>0</v>
      </c>
      <c r="H32" s="18">
        <f t="shared" ref="H32:N34" si="7">H26+H20+H15+H10</f>
        <v>0</v>
      </c>
      <c r="I32" s="18">
        <f t="shared" si="7"/>
        <v>0</v>
      </c>
      <c r="J32" s="18">
        <f t="shared" si="7"/>
        <v>0</v>
      </c>
      <c r="K32" s="18">
        <f t="shared" si="7"/>
        <v>0</v>
      </c>
      <c r="L32" s="18">
        <f t="shared" si="7"/>
        <v>0</v>
      </c>
      <c r="M32" s="18">
        <f t="shared" si="7"/>
        <v>0</v>
      </c>
      <c r="N32" s="18">
        <f t="shared" si="7"/>
        <v>0</v>
      </c>
    </row>
    <row r="33" spans="1:14" ht="30" x14ac:dyDescent="0.25">
      <c r="A33" s="55"/>
      <c r="B33" s="55"/>
      <c r="C33" s="55"/>
      <c r="D33" s="12" t="s">
        <v>20</v>
      </c>
      <c r="E33" s="21">
        <f t="shared" ref="E33:E36" si="8">F33+G33</f>
        <v>3295671.06</v>
      </c>
      <c r="F33" s="21">
        <f>K33+L33+M33+N33</f>
        <v>0</v>
      </c>
      <c r="G33" s="21">
        <f>H33+I33+J33</f>
        <v>3295671.06</v>
      </c>
      <c r="H33" s="18">
        <f t="shared" si="7"/>
        <v>3295671.06</v>
      </c>
      <c r="I33" s="18">
        <f t="shared" si="7"/>
        <v>0</v>
      </c>
      <c r="J33" s="18">
        <f t="shared" si="7"/>
        <v>0</v>
      </c>
      <c r="K33" s="18">
        <f t="shared" si="7"/>
        <v>0</v>
      </c>
      <c r="L33" s="18">
        <f t="shared" si="7"/>
        <v>0</v>
      </c>
      <c r="M33" s="18">
        <f t="shared" si="7"/>
        <v>0</v>
      </c>
      <c r="N33" s="18">
        <f t="shared" si="7"/>
        <v>0</v>
      </c>
    </row>
    <row r="34" spans="1:14" x14ac:dyDescent="0.25">
      <c r="A34" s="55"/>
      <c r="B34" s="55"/>
      <c r="C34" s="55"/>
      <c r="D34" s="14" t="s">
        <v>21</v>
      </c>
      <c r="E34" s="21">
        <f t="shared" si="8"/>
        <v>142725421.30000001</v>
      </c>
      <c r="F34" s="21">
        <f>K34+L34+M34+N34</f>
        <v>74533472</v>
      </c>
      <c r="G34" s="22">
        <f>H34+I34+J34</f>
        <v>68191949.300000012</v>
      </c>
      <c r="H34" s="21">
        <f t="shared" si="7"/>
        <v>22018286.48</v>
      </c>
      <c r="I34" s="21">
        <f t="shared" si="7"/>
        <v>22943547.219999999</v>
      </c>
      <c r="J34" s="21">
        <f t="shared" si="7"/>
        <v>23230115.600000001</v>
      </c>
      <c r="K34" s="21">
        <f t="shared" si="7"/>
        <v>18633368</v>
      </c>
      <c r="L34" s="21">
        <f t="shared" si="7"/>
        <v>18633368</v>
      </c>
      <c r="M34" s="21">
        <f t="shared" si="7"/>
        <v>18633368</v>
      </c>
      <c r="N34" s="21">
        <f t="shared" si="7"/>
        <v>18633368</v>
      </c>
    </row>
    <row r="35" spans="1:14" ht="30" x14ac:dyDescent="0.25">
      <c r="A35" s="55"/>
      <c r="B35" s="55"/>
      <c r="C35" s="55"/>
      <c r="D35" s="12" t="s">
        <v>22</v>
      </c>
      <c r="E35" s="21">
        <f t="shared" si="8"/>
        <v>0</v>
      </c>
      <c r="F35" s="18">
        <v>0</v>
      </c>
      <c r="G35" s="21">
        <f>H35</f>
        <v>0</v>
      </c>
      <c r="H35" s="21">
        <f t="shared" ref="H35:N35" si="9">H23+H18+H13</f>
        <v>0</v>
      </c>
      <c r="I35" s="21">
        <f t="shared" si="9"/>
        <v>0</v>
      </c>
      <c r="J35" s="21">
        <f t="shared" si="9"/>
        <v>0</v>
      </c>
      <c r="K35" s="21">
        <f t="shared" si="9"/>
        <v>0</v>
      </c>
      <c r="L35" s="21">
        <f t="shared" si="9"/>
        <v>0</v>
      </c>
      <c r="M35" s="21">
        <f t="shared" si="9"/>
        <v>0</v>
      </c>
      <c r="N35" s="21">
        <f t="shared" si="9"/>
        <v>0</v>
      </c>
    </row>
    <row r="36" spans="1:14" ht="30" x14ac:dyDescent="0.25">
      <c r="A36" s="55"/>
      <c r="B36" s="55"/>
      <c r="C36" s="55"/>
      <c r="D36" s="12" t="s">
        <v>23</v>
      </c>
      <c r="E36" s="21">
        <f t="shared" si="8"/>
        <v>0</v>
      </c>
      <c r="F36" s="21">
        <f t="shared" ref="F36" si="10">G36+H36</f>
        <v>0</v>
      </c>
      <c r="G36" s="21">
        <f t="shared" ref="G36" si="11">H36+I36</f>
        <v>0</v>
      </c>
      <c r="H36" s="21">
        <f>H24+H19+H14</f>
        <v>0</v>
      </c>
      <c r="I36" s="21">
        <f t="shared" ref="I36:N36" si="12">I24+I19+I14</f>
        <v>0</v>
      </c>
      <c r="J36" s="21">
        <f t="shared" si="12"/>
        <v>0</v>
      </c>
      <c r="K36" s="21">
        <f t="shared" si="12"/>
        <v>0</v>
      </c>
      <c r="L36" s="21">
        <f t="shared" si="12"/>
        <v>0</v>
      </c>
      <c r="M36" s="21">
        <f t="shared" si="12"/>
        <v>0</v>
      </c>
      <c r="N36" s="21">
        <f t="shared" si="12"/>
        <v>0</v>
      </c>
    </row>
    <row r="40" spans="1:14" x14ac:dyDescent="0.25">
      <c r="K40" s="15"/>
    </row>
  </sheetData>
  <mergeCells count="25">
    <mergeCell ref="A20:A24"/>
    <mergeCell ref="B20:B24"/>
    <mergeCell ref="C20:C24"/>
    <mergeCell ref="B31:B36"/>
    <mergeCell ref="C31:C36"/>
    <mergeCell ref="A31:A36"/>
    <mergeCell ref="C26:C30"/>
    <mergeCell ref="A25:N25"/>
    <mergeCell ref="B26:B30"/>
    <mergeCell ref="A26:A30"/>
    <mergeCell ref="A10:A14"/>
    <mergeCell ref="B10:B14"/>
    <mergeCell ref="C10:C14"/>
    <mergeCell ref="C15:C19"/>
    <mergeCell ref="A15:A19"/>
    <mergeCell ref="B15:B19"/>
    <mergeCell ref="A9:N9"/>
    <mergeCell ref="A3:N3"/>
    <mergeCell ref="A5:A7"/>
    <mergeCell ref="B5:B7"/>
    <mergeCell ref="C5:C7"/>
    <mergeCell ref="D5:D7"/>
    <mergeCell ref="E5:N5"/>
    <mergeCell ref="E6:E7"/>
    <mergeCell ref="F6:N6"/>
  </mergeCells>
  <pageMargins left="0.70866141732283472" right="0.70866141732283472" top="0.19685039370078741" bottom="0.19685039370078741" header="0.15748031496062992" footer="0.15748031496062992"/>
  <pageSetup paperSize="9" scale="60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Таблица 1</vt:lpstr>
      <vt:lpstr>Таблица 2</vt:lpstr>
      <vt:lpstr>'Таблица 1'!Заголовки_для_печати</vt:lpstr>
      <vt:lpstr>'Таблица 2'!Заголовки_для_печати</vt:lpstr>
      <vt:lpstr>'Таблица 1'!Область_печати</vt:lpstr>
      <vt:lpstr>'Таблица 2'!Область_печати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2016-09-12T08:58:07Z</dcterms:modified>
</cp:coreProperties>
</file>